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3260" windowHeight="9855"/>
  </bookViews>
  <sheets>
    <sheet name="Ark1" sheetId="1" r:id="rId1"/>
    <sheet name="Ark2" sheetId="2" r:id="rId2"/>
    <sheet name="Ark3" sheetId="3" r:id="rId3"/>
  </sheets>
  <definedNames>
    <definedName name="_xlnm.Print_Titles" localSheetId="0">'Ark1'!$2:$3</definedName>
  </definedNames>
  <calcPr calcId="145621"/>
</workbook>
</file>

<file path=xl/calcChain.xml><?xml version="1.0" encoding="utf-8"?>
<calcChain xmlns="http://schemas.openxmlformats.org/spreadsheetml/2006/main">
  <c r="E8" i="1" l="1"/>
  <c r="E7" i="1" l="1"/>
  <c r="N35" i="1" l="1"/>
  <c r="E15" i="1" l="1"/>
  <c r="E11" i="1"/>
  <c r="O20" i="1" l="1"/>
  <c r="O21" i="1"/>
  <c r="O23" i="1"/>
  <c r="O24" i="1"/>
  <c r="O26" i="1"/>
  <c r="O34" i="1"/>
  <c r="O19" i="1"/>
  <c r="O15" i="1"/>
  <c r="O11" i="1"/>
  <c r="O7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19" i="1"/>
  <c r="L15" i="1"/>
  <c r="L11" i="1"/>
  <c r="L7" i="1"/>
  <c r="E19" i="1"/>
  <c r="E35" i="1" s="1"/>
  <c r="D19" i="1"/>
  <c r="D15" i="1"/>
  <c r="D11" i="1"/>
  <c r="D7" i="1"/>
  <c r="M35" i="1"/>
  <c r="J35" i="1"/>
  <c r="K35" i="1"/>
  <c r="I35" i="1"/>
  <c r="H35" i="1"/>
  <c r="G35" i="1"/>
  <c r="F35" i="1"/>
  <c r="L35" i="1" l="1"/>
  <c r="O35" i="1"/>
  <c r="D35" i="1"/>
</calcChain>
</file>

<file path=xl/sharedStrings.xml><?xml version="1.0" encoding="utf-8"?>
<sst xmlns="http://schemas.openxmlformats.org/spreadsheetml/2006/main" count="76" uniqueCount="43">
  <si>
    <t>Aftenskole:</t>
  </si>
  <si>
    <t>Tilrette
læggelse</t>
  </si>
  <si>
    <t>Tilskuds-
sats</t>
  </si>
  <si>
    <t>Underv.timer</t>
  </si>
  <si>
    <t>10%-puljen</t>
  </si>
  <si>
    <t>Kørsel foredragsh.</t>
  </si>
  <si>
    <t>Tilbagebet</t>
  </si>
  <si>
    <t>Lokaletilskud 75%</t>
  </si>
  <si>
    <t>Restafr.</t>
  </si>
  <si>
    <t>Tilrettelæggelse</t>
  </si>
  <si>
    <t>Bevilget/
udbetalt</t>
  </si>
  <si>
    <t>Max. 
tilskud</t>
  </si>
  <si>
    <t>løn, 10%,
kørsel</t>
  </si>
  <si>
    <t>lokale-
tilskud</t>
  </si>
  <si>
    <t>AOF</t>
  </si>
  <si>
    <t>A</t>
  </si>
  <si>
    <t>S</t>
  </si>
  <si>
    <t>I</t>
  </si>
  <si>
    <t>Saldo</t>
  </si>
  <si>
    <t>LOF</t>
  </si>
  <si>
    <t xml:space="preserve">FOF VEST </t>
  </si>
  <si>
    <t xml:space="preserve">FOF </t>
  </si>
  <si>
    <t>MIDT-</t>
  </si>
  <si>
    <t>VEST</t>
  </si>
  <si>
    <t>GOK</t>
  </si>
  <si>
    <t>Alslev Af.sk.</t>
  </si>
  <si>
    <t>Alslev Squ</t>
  </si>
  <si>
    <t>FTF Tist</t>
  </si>
  <si>
    <t>Helle Syd</t>
  </si>
  <si>
    <t>Horne Aft</t>
  </si>
  <si>
    <t>Nordensk</t>
  </si>
  <si>
    <t>Næsbj FF</t>
  </si>
  <si>
    <t>Oks afsk</t>
  </si>
  <si>
    <t>Va.Blæse</t>
  </si>
  <si>
    <t>Øst.Herr</t>
  </si>
  <si>
    <t>Strell.Sog</t>
  </si>
  <si>
    <t>Ialt</t>
  </si>
  <si>
    <t>Regnskab for undervisning i 2012 i Varde Kommune</t>
  </si>
  <si>
    <t>F&amp;F Ort-Tin</t>
  </si>
  <si>
    <t>Kr. til løn i 2012</t>
  </si>
  <si>
    <t>F&amp;F Lindb</t>
  </si>
  <si>
    <t>Grundt.fo*</t>
  </si>
  <si>
    <t>*=incl. 398,01 kr. som ikke blev udbetalt 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</si>
</sst>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0" fontId="2" fillId="2" borderId="2" xfId="1" applyFont="1" applyFill="1" applyBorder="1"/>
    <xf numFmtId="0" fontId="2" fillId="2" borderId="3" xfId="1" applyFont="1" applyFill="1" applyBorder="1" applyAlignment="1"/>
    <xf numFmtId="0" fontId="2" fillId="2" borderId="1" xfId="1" applyFont="1" applyFill="1" applyBorder="1" applyAlignment="1"/>
    <xf numFmtId="0" fontId="3" fillId="2" borderId="4" xfId="1" applyFont="1" applyFill="1" applyBorder="1" applyAlignment="1"/>
    <xf numFmtId="0" fontId="2" fillId="2" borderId="5" xfId="1" applyFont="1" applyFill="1" applyBorder="1" applyAlignment="1"/>
    <xf numFmtId="0" fontId="2" fillId="2" borderId="4" xfId="1" applyFont="1" applyFill="1" applyBorder="1" applyAlignment="1">
      <alignment wrapText="1"/>
    </xf>
    <xf numFmtId="0" fontId="3" fillId="2" borderId="3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2" borderId="7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2" borderId="8" xfId="1" applyFont="1" applyFill="1" applyBorder="1" applyAlignment="1">
      <alignment wrapText="1"/>
    </xf>
    <xf numFmtId="0" fontId="1" fillId="0" borderId="3" xfId="1" applyBorder="1"/>
    <xf numFmtId="12" fontId="1" fillId="0" borderId="3" xfId="1" applyNumberFormat="1" applyBorder="1"/>
    <xf numFmtId="4" fontId="1" fillId="0" borderId="4" xfId="1" applyNumberFormat="1" applyBorder="1"/>
    <xf numFmtId="4" fontId="1" fillId="0" borderId="9" xfId="1" applyNumberFormat="1" applyBorder="1"/>
    <xf numFmtId="4" fontId="1" fillId="0" borderId="8" xfId="1" applyNumberFormat="1" applyBorder="1"/>
    <xf numFmtId="4" fontId="1" fillId="0" borderId="10" xfId="1" applyNumberFormat="1" applyBorder="1"/>
    <xf numFmtId="4" fontId="1" fillId="0" borderId="6" xfId="1" applyNumberFormat="1" applyBorder="1"/>
    <xf numFmtId="4" fontId="1" fillId="0" borderId="11" xfId="1" applyNumberFormat="1" applyBorder="1"/>
    <xf numFmtId="164" fontId="1" fillId="0" borderId="0" xfId="1" applyNumberFormat="1" applyFill="1" applyBorder="1"/>
    <xf numFmtId="4" fontId="1" fillId="0" borderId="0" xfId="1" applyNumberFormat="1" applyFill="1" applyBorder="1"/>
    <xf numFmtId="0" fontId="1" fillId="0" borderId="0" xfId="1" applyBorder="1"/>
    <xf numFmtId="4" fontId="1" fillId="0" borderId="0" xfId="1" applyNumberFormat="1" applyBorder="1"/>
    <xf numFmtId="164" fontId="1" fillId="0" borderId="0" xfId="1" applyNumberFormat="1"/>
    <xf numFmtId="4" fontId="1" fillId="0" borderId="0" xfId="1" applyNumberFormat="1"/>
    <xf numFmtId="0" fontId="1" fillId="0" borderId="16" xfId="1" applyBorder="1"/>
    <xf numFmtId="16" fontId="1" fillId="0" borderId="0" xfId="1" applyNumberFormat="1"/>
    <xf numFmtId="4" fontId="1" fillId="0" borderId="17" xfId="1" applyNumberFormat="1" applyFill="1" applyBorder="1"/>
    <xf numFmtId="0" fontId="1" fillId="0" borderId="18" xfId="1" applyBorder="1"/>
    <xf numFmtId="3" fontId="1" fillId="0" borderId="1" xfId="1" applyNumberFormat="1" applyBorder="1"/>
    <xf numFmtId="3" fontId="1" fillId="0" borderId="17" xfId="1" applyNumberFormat="1" applyBorder="1"/>
    <xf numFmtId="0" fontId="1" fillId="0" borderId="0" xfId="1" applyFill="1" applyBorder="1"/>
    <xf numFmtId="0" fontId="0" fillId="0" borderId="0" xfId="0" applyFill="1"/>
    <xf numFmtId="2" fontId="0" fillId="0" borderId="0" xfId="0" applyNumberFormat="1"/>
    <xf numFmtId="0" fontId="1" fillId="0" borderId="8" xfId="1" applyFill="1" applyBorder="1" applyAlignment="1"/>
    <xf numFmtId="0" fontId="1" fillId="0" borderId="4" xfId="1" applyFill="1" applyBorder="1" applyAlignment="1"/>
    <xf numFmtId="0" fontId="1" fillId="0" borderId="8" xfId="1" applyFill="1" applyBorder="1" applyAlignment="1"/>
    <xf numFmtId="0" fontId="1" fillId="0" borderId="4" xfId="1" applyBorder="1" applyAlignment="1"/>
    <xf numFmtId="0" fontId="1" fillId="0" borderId="8" xfId="1" applyBorder="1" applyAlignment="1"/>
    <xf numFmtId="0" fontId="2" fillId="2" borderId="1" xfId="1" applyFont="1" applyFill="1" applyBorder="1" applyAlignment="1">
      <alignment wrapText="1"/>
    </xf>
    <xf numFmtId="0" fontId="1" fillId="0" borderId="5" xfId="1" applyBorder="1" applyAlignment="1">
      <alignment wrapText="1"/>
    </xf>
    <xf numFmtId="0" fontId="2" fillId="2" borderId="4" xfId="1" applyFont="1" applyFill="1" applyBorder="1" applyAlignment="1"/>
    <xf numFmtId="0" fontId="2" fillId="2" borderId="6" xfId="1" applyFont="1" applyFill="1" applyBorder="1" applyAlignment="1"/>
    <xf numFmtId="0" fontId="3" fillId="2" borderId="4" xfId="1" applyFont="1" applyFill="1" applyBorder="1" applyAlignment="1">
      <alignment textRotation="90" wrapText="1"/>
    </xf>
    <xf numFmtId="0" fontId="3" fillId="2" borderId="6" xfId="1" applyFont="1" applyFill="1" applyBorder="1" applyAlignment="1"/>
    <xf numFmtId="0" fontId="1" fillId="0" borderId="6" xfId="1" applyFill="1" applyBorder="1" applyAlignment="1"/>
    <xf numFmtId="0" fontId="2" fillId="0" borderId="1" xfId="1" applyFont="1" applyFill="1" applyBorder="1" applyAlignment="1"/>
    <xf numFmtId="0" fontId="1" fillId="0" borderId="2" xfId="1" applyFill="1" applyBorder="1" applyAlignment="1"/>
    <xf numFmtId="3" fontId="2" fillId="0" borderId="1" xfId="1" applyNumberFormat="1" applyFont="1" applyFill="1" applyBorder="1"/>
    <xf numFmtId="4" fontId="4" fillId="0" borderId="8" xfId="1" applyNumberFormat="1" applyFont="1" applyFill="1" applyBorder="1"/>
    <xf numFmtId="4" fontId="4" fillId="0" borderId="3" xfId="1" applyNumberFormat="1" applyFont="1" applyFill="1" applyBorder="1"/>
    <xf numFmtId="4" fontId="4" fillId="0" borderId="4" xfId="1" applyNumberFormat="1" applyFont="1" applyFill="1" applyBorder="1"/>
    <xf numFmtId="4" fontId="1" fillId="0" borderId="3" xfId="1" applyNumberFormat="1" applyFill="1" applyBorder="1"/>
    <xf numFmtId="0" fontId="1" fillId="0" borderId="3" xfId="1" applyFill="1" applyBorder="1"/>
    <xf numFmtId="12" fontId="1" fillId="0" borderId="3" xfId="1" applyNumberFormat="1" applyFill="1" applyBorder="1"/>
    <xf numFmtId="3" fontId="1" fillId="0" borderId="1" xfId="1" applyNumberFormat="1" applyFill="1" applyBorder="1"/>
    <xf numFmtId="4" fontId="1" fillId="0" borderId="12" xfId="1" applyNumberFormat="1" applyFill="1" applyBorder="1"/>
    <xf numFmtId="4" fontId="4" fillId="0" borderId="12" xfId="1" applyNumberFormat="1" applyFont="1" applyFill="1" applyBorder="1"/>
    <xf numFmtId="4" fontId="1" fillId="0" borderId="9" xfId="1" applyNumberFormat="1" applyFill="1" applyBorder="1"/>
    <xf numFmtId="4" fontId="4" fillId="0" borderId="9" xfId="1" applyNumberFormat="1" applyFont="1" applyFill="1" applyBorder="1"/>
    <xf numFmtId="4" fontId="4" fillId="0" borderId="13" xfId="1" applyNumberFormat="1" applyFont="1" applyFill="1" applyBorder="1"/>
    <xf numFmtId="4" fontId="1" fillId="0" borderId="4" xfId="1" applyNumberFormat="1" applyFill="1" applyBorder="1"/>
    <xf numFmtId="4" fontId="4" fillId="0" borderId="0" xfId="1" applyNumberFormat="1" applyFont="1" applyFill="1" applyBorder="1"/>
    <xf numFmtId="4" fontId="1" fillId="0" borderId="10" xfId="1" applyNumberFormat="1" applyFill="1" applyBorder="1"/>
    <xf numFmtId="4" fontId="4" fillId="0" borderId="10" xfId="1" applyNumberFormat="1" applyFont="1" applyFill="1" applyBorder="1"/>
    <xf numFmtId="4" fontId="1" fillId="0" borderId="8" xfId="1" applyNumberFormat="1" applyFill="1" applyBorder="1"/>
    <xf numFmtId="0" fontId="1" fillId="0" borderId="1" xfId="1" applyFill="1" applyBorder="1"/>
    <xf numFmtId="12" fontId="1" fillId="0" borderId="2" xfId="1" applyNumberFormat="1" applyFill="1" applyBorder="1"/>
    <xf numFmtId="4" fontId="4" fillId="0" borderId="6" xfId="1" applyNumberFormat="1" applyFont="1" applyFill="1" applyBorder="1"/>
    <xf numFmtId="4" fontId="1" fillId="0" borderId="6" xfId="1" applyNumberFormat="1" applyFill="1" applyBorder="1"/>
    <xf numFmtId="4" fontId="4" fillId="0" borderId="15" xfId="1" applyNumberFormat="1" applyFont="1" applyFill="1" applyBorder="1"/>
    <xf numFmtId="4" fontId="4" fillId="0" borderId="7" xfId="1" applyNumberFormat="1" applyFont="1" applyFill="1" applyBorder="1"/>
    <xf numFmtId="4" fontId="4" fillId="0" borderId="14" xfId="1" applyNumberFormat="1" applyFont="1" applyFill="1" applyBorder="1"/>
    <xf numFmtId="4" fontId="1" fillId="0" borderId="14" xfId="1" applyNumberFormat="1" applyFill="1" applyBorder="1"/>
    <xf numFmtId="0" fontId="1" fillId="0" borderId="1" xfId="1" applyFill="1" applyBorder="1" applyAlignment="1"/>
    <xf numFmtId="3" fontId="4" fillId="0" borderId="1" xfId="1" applyNumberFormat="1" applyFont="1" applyFill="1" applyBorder="1"/>
    <xf numFmtId="0" fontId="1" fillId="0" borderId="4" xfId="1" applyFill="1" applyBorder="1"/>
    <xf numFmtId="12" fontId="1" fillId="0" borderId="4" xfId="1" applyNumberFormat="1" applyFill="1" applyBorder="1"/>
    <xf numFmtId="3" fontId="1" fillId="0" borderId="15" xfId="1" applyNumberFormat="1" applyFill="1" applyBorder="1"/>
    <xf numFmtId="0" fontId="1" fillId="0" borderId="3" xfId="1" applyFill="1" applyBorder="1" applyAlignment="1"/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Normal="100" workbookViewId="0">
      <selection activeCell="F5" sqref="F5"/>
    </sheetView>
  </sheetViews>
  <sheetFormatPr defaultRowHeight="15" x14ac:dyDescent="0.25"/>
  <cols>
    <col min="2" max="2" width="4.42578125" customWidth="1"/>
    <col min="3" max="3" width="4.140625" customWidth="1"/>
    <col min="4" max="4" width="6.28515625" customWidth="1"/>
    <col min="5" max="5" width="6.7109375" customWidth="1"/>
    <col min="6" max="6" width="10.5703125" customWidth="1"/>
    <col min="7" max="7" width="10" customWidth="1"/>
    <col min="8" max="8" width="10.28515625" customWidth="1"/>
    <col min="12" max="12" width="11.140625" customWidth="1"/>
    <col min="13" max="13" width="10.42578125" customWidth="1"/>
    <col min="14" max="14" width="10.5703125" customWidth="1"/>
    <col min="15" max="15" width="10.140625" customWidth="1"/>
  </cols>
  <sheetData>
    <row r="1" spans="1:16" x14ac:dyDescent="0.25">
      <c r="A1" s="2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5"/>
    </row>
    <row r="2" spans="1:16" ht="15" customHeight="1" x14ac:dyDescent="0.25">
      <c r="A2" s="45" t="s">
        <v>0</v>
      </c>
      <c r="B2" s="47" t="s">
        <v>1</v>
      </c>
      <c r="C2" s="47" t="s">
        <v>2</v>
      </c>
      <c r="D2" s="3" t="s">
        <v>3</v>
      </c>
      <c r="E2" s="4"/>
      <c r="F2" s="43" t="s">
        <v>39</v>
      </c>
      <c r="G2" s="44"/>
      <c r="H2" s="5" t="s">
        <v>4</v>
      </c>
      <c r="I2" s="6"/>
      <c r="J2" s="6" t="s">
        <v>5</v>
      </c>
      <c r="K2" s="6"/>
      <c r="L2" s="7" t="s">
        <v>6</v>
      </c>
      <c r="M2" s="8" t="s">
        <v>7</v>
      </c>
      <c r="N2" s="6"/>
      <c r="O2" s="9" t="s">
        <v>8</v>
      </c>
      <c r="P2" s="25"/>
    </row>
    <row r="3" spans="1:16" ht="23.25" x14ac:dyDescent="0.25">
      <c r="A3" s="46"/>
      <c r="B3" s="48" t="s">
        <v>9</v>
      </c>
      <c r="C3" s="48"/>
      <c r="D3" s="10">
        <v>2011</v>
      </c>
      <c r="E3" s="10">
        <v>2012</v>
      </c>
      <c r="F3" s="10" t="s">
        <v>10</v>
      </c>
      <c r="G3" s="11" t="s">
        <v>11</v>
      </c>
      <c r="H3" s="10" t="s">
        <v>10</v>
      </c>
      <c r="I3" s="11" t="s">
        <v>11</v>
      </c>
      <c r="J3" s="10" t="s">
        <v>10</v>
      </c>
      <c r="K3" s="12" t="s">
        <v>11</v>
      </c>
      <c r="L3" s="11" t="s">
        <v>12</v>
      </c>
      <c r="M3" s="13" t="s">
        <v>10</v>
      </c>
      <c r="N3" s="11" t="s">
        <v>11</v>
      </c>
      <c r="O3" s="14" t="s">
        <v>13</v>
      </c>
      <c r="P3" s="25"/>
    </row>
    <row r="4" spans="1:16" x14ac:dyDescent="0.25">
      <c r="A4" s="41" t="s">
        <v>14</v>
      </c>
      <c r="B4" s="15" t="s">
        <v>15</v>
      </c>
      <c r="C4" s="16">
        <v>0.33333333333333331</v>
      </c>
      <c r="D4" s="33">
        <v>302</v>
      </c>
      <c r="E4" s="33">
        <v>189</v>
      </c>
      <c r="F4" s="17"/>
      <c r="G4" s="18"/>
      <c r="H4" s="17"/>
      <c r="I4" s="17"/>
      <c r="J4" s="17"/>
      <c r="K4" s="17"/>
      <c r="L4" s="19"/>
      <c r="M4" s="17"/>
      <c r="N4" s="17"/>
      <c r="O4" s="17"/>
      <c r="P4" s="25"/>
    </row>
    <row r="5" spans="1:16" x14ac:dyDescent="0.25">
      <c r="A5" s="42"/>
      <c r="B5" s="15" t="s">
        <v>16</v>
      </c>
      <c r="C5" s="16">
        <v>0.88888888888888884</v>
      </c>
      <c r="D5" s="33">
        <v>326</v>
      </c>
      <c r="E5" s="33">
        <v>280</v>
      </c>
      <c r="F5" s="19"/>
      <c r="G5" s="20"/>
      <c r="H5" s="19"/>
      <c r="I5" s="19"/>
      <c r="J5" s="19"/>
      <c r="K5" s="19"/>
      <c r="L5" s="19"/>
      <c r="M5" s="19"/>
      <c r="N5" s="19"/>
      <c r="O5" s="19"/>
      <c r="P5" s="25"/>
    </row>
    <row r="6" spans="1:16" x14ac:dyDescent="0.25">
      <c r="A6" s="42"/>
      <c r="B6" s="15" t="s">
        <v>17</v>
      </c>
      <c r="C6" s="16">
        <v>0.7142857142857143</v>
      </c>
      <c r="D6" s="33">
        <v>0</v>
      </c>
      <c r="E6" s="33">
        <v>21</v>
      </c>
      <c r="F6" s="21"/>
      <c r="G6" s="22"/>
      <c r="H6" s="21"/>
      <c r="I6" s="21"/>
      <c r="J6" s="21"/>
      <c r="K6" s="21"/>
      <c r="L6" s="21"/>
      <c r="M6" s="21"/>
      <c r="N6" s="21"/>
      <c r="O6" s="21"/>
      <c r="P6" s="25"/>
    </row>
    <row r="7" spans="1:16" s="36" customFormat="1" x14ac:dyDescent="0.25">
      <c r="A7" s="49"/>
      <c r="B7" s="50" t="s">
        <v>18</v>
      </c>
      <c r="C7" s="51"/>
      <c r="D7" s="52">
        <f>SUM(D4:D6)</f>
        <v>628</v>
      </c>
      <c r="E7" s="52">
        <f>SUM(E4:E6)</f>
        <v>490</v>
      </c>
      <c r="F7" s="53">
        <v>141960.31</v>
      </c>
      <c r="G7" s="54">
        <v>109791.73</v>
      </c>
      <c r="H7" s="55">
        <v>15773.37</v>
      </c>
      <c r="I7" s="54">
        <v>0</v>
      </c>
      <c r="J7" s="55">
        <v>3000</v>
      </c>
      <c r="K7" s="54">
        <v>0</v>
      </c>
      <c r="L7" s="54">
        <f>F7-G7+H7-I7+J7-K7</f>
        <v>50941.950000000004</v>
      </c>
      <c r="M7" s="54">
        <v>14490</v>
      </c>
      <c r="N7" s="54">
        <v>4554</v>
      </c>
      <c r="O7" s="56">
        <f>M7-N7</f>
        <v>9936</v>
      </c>
      <c r="P7" s="35"/>
    </row>
    <row r="8" spans="1:16" s="36" customFormat="1" x14ac:dyDescent="0.25">
      <c r="A8" s="39" t="s">
        <v>19</v>
      </c>
      <c r="B8" s="57" t="s">
        <v>15</v>
      </c>
      <c r="C8" s="58">
        <v>0.33333333333333331</v>
      </c>
      <c r="D8" s="59">
        <v>1645</v>
      </c>
      <c r="E8" s="59">
        <f>1760.23+84</f>
        <v>1844.23</v>
      </c>
      <c r="F8" s="55"/>
      <c r="G8" s="60"/>
      <c r="H8" s="55"/>
      <c r="I8" s="61"/>
      <c r="J8" s="55"/>
      <c r="K8" s="62"/>
      <c r="L8" s="63"/>
      <c r="M8" s="64"/>
      <c r="N8" s="55"/>
      <c r="O8" s="65"/>
      <c r="P8" s="35"/>
    </row>
    <row r="9" spans="1:16" s="36" customFormat="1" x14ac:dyDescent="0.25">
      <c r="A9" s="40"/>
      <c r="B9" s="57" t="s">
        <v>16</v>
      </c>
      <c r="C9" s="58">
        <v>0.88888888888888884</v>
      </c>
      <c r="D9" s="59">
        <v>122</v>
      </c>
      <c r="E9" s="59">
        <v>125</v>
      </c>
      <c r="F9" s="53"/>
      <c r="G9" s="24"/>
      <c r="H9" s="53"/>
      <c r="I9" s="66"/>
      <c r="J9" s="53"/>
      <c r="K9" s="67"/>
      <c r="L9" s="68"/>
      <c r="M9" s="64"/>
      <c r="N9" s="53"/>
      <c r="O9" s="69"/>
      <c r="P9" s="35"/>
    </row>
    <row r="10" spans="1:16" s="36" customFormat="1" x14ac:dyDescent="0.25">
      <c r="A10" s="38"/>
      <c r="B10" s="70" t="s">
        <v>17</v>
      </c>
      <c r="C10" s="71">
        <v>0.7142857142857143</v>
      </c>
      <c r="D10" s="59">
        <v>20</v>
      </c>
      <c r="E10" s="59">
        <v>20</v>
      </c>
      <c r="F10" s="72"/>
      <c r="G10" s="73"/>
      <c r="H10" s="72"/>
      <c r="I10" s="72"/>
      <c r="J10" s="72"/>
      <c r="K10" s="73"/>
      <c r="L10" s="72"/>
      <c r="M10" s="72"/>
      <c r="N10" s="72"/>
      <c r="O10" s="73"/>
      <c r="P10" s="35"/>
    </row>
    <row r="11" spans="1:16" s="36" customFormat="1" x14ac:dyDescent="0.25">
      <c r="A11" s="38"/>
      <c r="B11" s="50" t="s">
        <v>18</v>
      </c>
      <c r="C11" s="51"/>
      <c r="D11" s="52">
        <f>SUM(D8:D10)</f>
        <v>1787</v>
      </c>
      <c r="E11" s="52">
        <f>SUM(E8:E10)</f>
        <v>1989.23</v>
      </c>
      <c r="F11" s="53">
        <v>251414.98</v>
      </c>
      <c r="G11" s="53">
        <v>245694.11</v>
      </c>
      <c r="H11" s="53">
        <v>27935</v>
      </c>
      <c r="I11" s="53">
        <v>0</v>
      </c>
      <c r="J11" s="53">
        <v>12000</v>
      </c>
      <c r="K11" s="53">
        <v>5528.3</v>
      </c>
      <c r="L11" s="54">
        <f>F11-G11+H11-I11+J11-K11</f>
        <v>40127.570000000022</v>
      </c>
      <c r="M11" s="53">
        <v>67500</v>
      </c>
      <c r="N11" s="53">
        <v>40010.93</v>
      </c>
      <c r="O11" s="56">
        <f>M11-N11</f>
        <v>27489.07</v>
      </c>
      <c r="P11" s="35"/>
    </row>
    <row r="12" spans="1:16" s="36" customFormat="1" x14ac:dyDescent="0.25">
      <c r="A12" s="39" t="s">
        <v>20</v>
      </c>
      <c r="B12" s="57" t="s">
        <v>15</v>
      </c>
      <c r="C12" s="58">
        <v>0.33333333333333331</v>
      </c>
      <c r="D12" s="59">
        <v>1154</v>
      </c>
      <c r="E12" s="59">
        <v>779</v>
      </c>
      <c r="F12" s="74"/>
      <c r="G12" s="65"/>
      <c r="H12" s="61"/>
      <c r="I12" s="55"/>
      <c r="J12" s="61"/>
      <c r="K12" s="65"/>
      <c r="L12" s="60"/>
      <c r="M12" s="55"/>
      <c r="N12" s="55"/>
      <c r="O12" s="65"/>
      <c r="P12" s="35"/>
    </row>
    <row r="13" spans="1:16" s="36" customFormat="1" x14ac:dyDescent="0.25">
      <c r="A13" s="40"/>
      <c r="B13" s="57" t="s">
        <v>16</v>
      </c>
      <c r="C13" s="58">
        <v>0.88888888888888884</v>
      </c>
      <c r="D13" s="59">
        <v>109</v>
      </c>
      <c r="E13" s="59">
        <v>132</v>
      </c>
      <c r="F13" s="64"/>
      <c r="G13" s="69"/>
      <c r="H13" s="66"/>
      <c r="I13" s="53"/>
      <c r="J13" s="66"/>
      <c r="K13" s="69"/>
      <c r="L13" s="24"/>
      <c r="M13" s="53"/>
      <c r="N13" s="53"/>
      <c r="O13" s="69"/>
      <c r="P13" s="35"/>
    </row>
    <row r="14" spans="1:16" s="36" customFormat="1" x14ac:dyDescent="0.25">
      <c r="A14" s="38"/>
      <c r="B14" s="70" t="s">
        <v>17</v>
      </c>
      <c r="C14" s="71">
        <v>0.7142857142857143</v>
      </c>
      <c r="D14" s="59">
        <v>48</v>
      </c>
      <c r="E14" s="59"/>
      <c r="F14" s="75"/>
      <c r="G14" s="73"/>
      <c r="H14" s="76"/>
      <c r="I14" s="72"/>
      <c r="J14" s="76"/>
      <c r="K14" s="73"/>
      <c r="L14" s="77"/>
      <c r="M14" s="72"/>
      <c r="N14" s="72"/>
      <c r="O14" s="73"/>
      <c r="P14" s="35"/>
    </row>
    <row r="15" spans="1:16" s="36" customFormat="1" x14ac:dyDescent="0.25">
      <c r="A15" s="49"/>
      <c r="B15" s="50" t="s">
        <v>18</v>
      </c>
      <c r="C15" s="51"/>
      <c r="D15" s="52">
        <f>SUM(D12:D14)</f>
        <v>1311</v>
      </c>
      <c r="E15" s="52">
        <f>SUM(E12:E14)</f>
        <v>911</v>
      </c>
      <c r="F15" s="53">
        <v>182864.78</v>
      </c>
      <c r="G15" s="53">
        <v>126320</v>
      </c>
      <c r="H15" s="53">
        <v>20318.310000000001</v>
      </c>
      <c r="I15" s="53">
        <v>20318.310000000001</v>
      </c>
      <c r="J15" s="53">
        <v>6000</v>
      </c>
      <c r="K15" s="53">
        <v>2721.6</v>
      </c>
      <c r="L15" s="54">
        <f>F15-G15+H15-I15+J15-K15</f>
        <v>59823.18</v>
      </c>
      <c r="M15" s="53">
        <v>56250</v>
      </c>
      <c r="N15" s="53">
        <v>55939.5</v>
      </c>
      <c r="O15" s="56">
        <f>M15-N15</f>
        <v>310.5</v>
      </c>
      <c r="P15" s="35"/>
    </row>
    <row r="16" spans="1:16" s="36" customFormat="1" x14ac:dyDescent="0.25">
      <c r="A16" s="38" t="s">
        <v>21</v>
      </c>
      <c r="B16" s="78" t="s">
        <v>15</v>
      </c>
      <c r="C16" s="58">
        <v>0.33333333333333331</v>
      </c>
      <c r="D16" s="79">
        <v>295</v>
      </c>
      <c r="E16" s="79">
        <v>292</v>
      </c>
      <c r="F16" s="55"/>
      <c r="G16" s="55"/>
      <c r="H16" s="55"/>
      <c r="I16" s="55"/>
      <c r="J16" s="55"/>
      <c r="K16" s="55"/>
      <c r="L16" s="55"/>
      <c r="M16" s="55"/>
      <c r="N16" s="55"/>
      <c r="O16" s="65"/>
      <c r="P16" s="35"/>
    </row>
    <row r="17" spans="1:16" s="36" customFormat="1" x14ac:dyDescent="0.25">
      <c r="A17" s="38" t="s">
        <v>22</v>
      </c>
      <c r="B17" s="78" t="s">
        <v>16</v>
      </c>
      <c r="C17" s="58">
        <v>0.88888888888888884</v>
      </c>
      <c r="D17" s="79">
        <v>159</v>
      </c>
      <c r="E17" s="79">
        <v>180</v>
      </c>
      <c r="F17" s="53"/>
      <c r="G17" s="53"/>
      <c r="H17" s="53"/>
      <c r="I17" s="53"/>
      <c r="J17" s="53"/>
      <c r="K17" s="53"/>
      <c r="L17" s="53"/>
      <c r="M17" s="53"/>
      <c r="N17" s="53"/>
      <c r="O17" s="69"/>
      <c r="P17" s="35"/>
    </row>
    <row r="18" spans="1:16" s="36" customFormat="1" x14ac:dyDescent="0.25">
      <c r="A18" s="38" t="s">
        <v>23</v>
      </c>
      <c r="B18" s="78" t="s">
        <v>17</v>
      </c>
      <c r="C18" s="58">
        <v>0.7142857142857143</v>
      </c>
      <c r="D18" s="79">
        <v>42</v>
      </c>
      <c r="E18" s="79">
        <v>28</v>
      </c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35"/>
    </row>
    <row r="19" spans="1:16" s="36" customFormat="1" x14ac:dyDescent="0.25">
      <c r="A19" s="38"/>
      <c r="B19" s="50" t="s">
        <v>18</v>
      </c>
      <c r="C19" s="51"/>
      <c r="D19" s="52">
        <f>SUM(D16:D18)</f>
        <v>496</v>
      </c>
      <c r="E19" s="52">
        <f>SUM(E16:E18)</f>
        <v>500</v>
      </c>
      <c r="F19" s="72">
        <v>98567.06</v>
      </c>
      <c r="G19" s="72">
        <v>92334.05</v>
      </c>
      <c r="H19" s="72">
        <v>10951.9</v>
      </c>
      <c r="I19" s="72">
        <v>10951.9</v>
      </c>
      <c r="J19" s="72">
        <v>3000</v>
      </c>
      <c r="K19" s="72">
        <v>0</v>
      </c>
      <c r="L19" s="54">
        <f>F19-G19+H19-I19+J19-K19</f>
        <v>9233.0099999999966</v>
      </c>
      <c r="M19" s="72">
        <v>7500</v>
      </c>
      <c r="N19" s="72">
        <v>6686.25</v>
      </c>
      <c r="O19" s="56">
        <f>M19-N19</f>
        <v>813.75</v>
      </c>
      <c r="P19" s="35"/>
    </row>
    <row r="20" spans="1:16" s="36" customFormat="1" x14ac:dyDescent="0.25">
      <c r="A20" s="57" t="s">
        <v>25</v>
      </c>
      <c r="B20" s="57" t="s">
        <v>15</v>
      </c>
      <c r="C20" s="58">
        <v>0.33333333333333331</v>
      </c>
      <c r="D20" s="59">
        <v>78</v>
      </c>
      <c r="E20" s="59">
        <v>49</v>
      </c>
      <c r="F20" s="54">
        <v>9580.7800000000007</v>
      </c>
      <c r="G20" s="56">
        <v>4816.5</v>
      </c>
      <c r="H20" s="54">
        <v>1064.53</v>
      </c>
      <c r="I20" s="54">
        <v>0</v>
      </c>
      <c r="J20" s="54">
        <v>1000</v>
      </c>
      <c r="K20" s="56">
        <v>0</v>
      </c>
      <c r="L20" s="54">
        <f t="shared" ref="L20:L34" si="0">F20-G20+H20-I20+J20-K20</f>
        <v>6828.81</v>
      </c>
      <c r="M20" s="54">
        <v>1875</v>
      </c>
      <c r="N20" s="56">
        <v>0</v>
      </c>
      <c r="O20" s="56">
        <f t="shared" ref="O20:O34" si="1">M20-N20</f>
        <v>1875</v>
      </c>
      <c r="P20" s="24"/>
    </row>
    <row r="21" spans="1:16" s="36" customFormat="1" x14ac:dyDescent="0.25">
      <c r="A21" s="80" t="s">
        <v>26</v>
      </c>
      <c r="B21" s="80" t="s">
        <v>15</v>
      </c>
      <c r="C21" s="81">
        <v>0.33333333333333331</v>
      </c>
      <c r="D21" s="82">
        <v>100</v>
      </c>
      <c r="E21" s="82">
        <v>70</v>
      </c>
      <c r="F21" s="55">
        <v>7960.43</v>
      </c>
      <c r="G21" s="65">
        <v>7748.52</v>
      </c>
      <c r="H21" s="55">
        <v>884.49</v>
      </c>
      <c r="I21" s="55">
        <v>0</v>
      </c>
      <c r="J21" s="55"/>
      <c r="K21" s="65"/>
      <c r="L21" s="54">
        <f t="shared" si="0"/>
        <v>1096.3999999999999</v>
      </c>
      <c r="M21" s="55">
        <v>750</v>
      </c>
      <c r="N21" s="65">
        <v>1267.8800000000001</v>
      </c>
      <c r="O21" s="56">
        <f t="shared" si="1"/>
        <v>-517.88000000000011</v>
      </c>
      <c r="P21" s="35"/>
    </row>
    <row r="22" spans="1:16" s="36" customFormat="1" x14ac:dyDescent="0.25">
      <c r="A22" s="80" t="s">
        <v>40</v>
      </c>
      <c r="B22" s="80" t="s">
        <v>15</v>
      </c>
      <c r="C22" s="81">
        <v>0.33333333333333331</v>
      </c>
      <c r="D22" s="82">
        <v>117</v>
      </c>
      <c r="E22" s="82">
        <v>99</v>
      </c>
      <c r="F22" s="55">
        <v>11724.09</v>
      </c>
      <c r="G22" s="65">
        <v>9708.7999999999993</v>
      </c>
      <c r="H22" s="55">
        <v>1302.68</v>
      </c>
      <c r="I22" s="55">
        <v>0</v>
      </c>
      <c r="J22" s="55"/>
      <c r="K22" s="65"/>
      <c r="L22" s="54">
        <f t="shared" si="0"/>
        <v>3317.9700000000012</v>
      </c>
      <c r="M22" s="55"/>
      <c r="N22" s="65"/>
      <c r="O22" s="56"/>
      <c r="P22" s="35"/>
    </row>
    <row r="23" spans="1:16" s="36" customFormat="1" x14ac:dyDescent="0.25">
      <c r="A23" s="80" t="s">
        <v>38</v>
      </c>
      <c r="B23" s="80" t="s">
        <v>15</v>
      </c>
      <c r="C23" s="81">
        <v>0.33333333333333331</v>
      </c>
      <c r="D23" s="82">
        <v>137</v>
      </c>
      <c r="E23" s="82">
        <v>140.5</v>
      </c>
      <c r="F23" s="55">
        <v>14404.78</v>
      </c>
      <c r="G23" s="65">
        <v>14229.79</v>
      </c>
      <c r="H23" s="55">
        <v>1600.53</v>
      </c>
      <c r="I23" s="55">
        <v>0</v>
      </c>
      <c r="J23" s="55">
        <v>3000</v>
      </c>
      <c r="K23" s="65">
        <v>1486.9</v>
      </c>
      <c r="L23" s="54">
        <f t="shared" si="0"/>
        <v>3288.6199999999994</v>
      </c>
      <c r="M23" s="55">
        <v>6225</v>
      </c>
      <c r="N23" s="65">
        <v>5512.5</v>
      </c>
      <c r="O23" s="56">
        <f t="shared" si="1"/>
        <v>712.5</v>
      </c>
      <c r="P23" s="35"/>
    </row>
    <row r="24" spans="1:16" s="36" customFormat="1" x14ac:dyDescent="0.25">
      <c r="A24" s="80" t="s">
        <v>27</v>
      </c>
      <c r="B24" s="80" t="s">
        <v>15</v>
      </c>
      <c r="C24" s="81">
        <v>0.33333333333333331</v>
      </c>
      <c r="D24" s="82">
        <v>273</v>
      </c>
      <c r="E24" s="82">
        <v>177</v>
      </c>
      <c r="F24" s="55">
        <v>30387.45</v>
      </c>
      <c r="G24" s="65">
        <v>19552.689999999999</v>
      </c>
      <c r="H24" s="54">
        <v>3376.38</v>
      </c>
      <c r="I24" s="55">
        <v>0</v>
      </c>
      <c r="J24" s="55"/>
      <c r="K24" s="65"/>
      <c r="L24" s="54">
        <f t="shared" si="0"/>
        <v>14211.140000000003</v>
      </c>
      <c r="M24" s="55">
        <v>24090</v>
      </c>
      <c r="N24" s="65">
        <v>8580.75</v>
      </c>
      <c r="O24" s="56">
        <f t="shared" si="1"/>
        <v>15509.25</v>
      </c>
      <c r="P24" s="35"/>
    </row>
    <row r="25" spans="1:16" s="36" customFormat="1" x14ac:dyDescent="0.25">
      <c r="A25" s="83" t="s">
        <v>24</v>
      </c>
      <c r="B25" s="78" t="s">
        <v>16</v>
      </c>
      <c r="C25" s="58">
        <v>0.88888888888888884</v>
      </c>
      <c r="D25" s="79">
        <v>131</v>
      </c>
      <c r="E25" s="79">
        <v>130.76</v>
      </c>
      <c r="F25" s="54">
        <v>40864.980000000003</v>
      </c>
      <c r="G25" s="54">
        <v>38673.879999999997</v>
      </c>
      <c r="H25" s="72">
        <v>4540.55</v>
      </c>
      <c r="I25" s="54">
        <v>0</v>
      </c>
      <c r="J25" s="54"/>
      <c r="K25" s="54"/>
      <c r="L25" s="54">
        <f t="shared" si="0"/>
        <v>6731.650000000006</v>
      </c>
      <c r="M25" s="54"/>
      <c r="N25" s="54"/>
      <c r="O25" s="56"/>
      <c r="P25" s="35"/>
    </row>
    <row r="26" spans="1:16" s="36" customFormat="1" x14ac:dyDescent="0.25">
      <c r="A26" s="80" t="s">
        <v>28</v>
      </c>
      <c r="B26" s="80" t="s">
        <v>15</v>
      </c>
      <c r="C26" s="81">
        <v>0.33333333333333331</v>
      </c>
      <c r="D26" s="82">
        <v>353</v>
      </c>
      <c r="E26" s="82">
        <v>377</v>
      </c>
      <c r="F26" s="55">
        <v>42468.08</v>
      </c>
      <c r="G26" s="65">
        <v>41359.910000000003</v>
      </c>
      <c r="H26" s="55">
        <v>4718.68</v>
      </c>
      <c r="I26" s="55">
        <v>0</v>
      </c>
      <c r="J26" s="55"/>
      <c r="K26" s="65"/>
      <c r="L26" s="54">
        <f t="shared" si="0"/>
        <v>5826.8499999999985</v>
      </c>
      <c r="M26" s="55">
        <v>4500</v>
      </c>
      <c r="N26" s="65">
        <v>4211.16</v>
      </c>
      <c r="O26" s="56">
        <f t="shared" si="1"/>
        <v>288.84000000000015</v>
      </c>
      <c r="P26" s="35"/>
    </row>
    <row r="27" spans="1:16" s="36" customFormat="1" x14ac:dyDescent="0.25">
      <c r="A27" s="80" t="s">
        <v>29</v>
      </c>
      <c r="B27" s="80" t="s">
        <v>15</v>
      </c>
      <c r="C27" s="81">
        <v>0.33333333333333331</v>
      </c>
      <c r="D27" s="82">
        <v>168</v>
      </c>
      <c r="E27" s="82">
        <v>207</v>
      </c>
      <c r="F27" s="55">
        <v>33479.43</v>
      </c>
      <c r="G27" s="65">
        <v>23153.5</v>
      </c>
      <c r="H27" s="55">
        <v>3719.94</v>
      </c>
      <c r="I27" s="55">
        <v>0</v>
      </c>
      <c r="J27" s="55"/>
      <c r="K27" s="65"/>
      <c r="L27" s="54">
        <f t="shared" si="0"/>
        <v>14045.87</v>
      </c>
      <c r="M27" s="55"/>
      <c r="N27" s="65"/>
      <c r="O27" s="56"/>
      <c r="P27" s="35"/>
    </row>
    <row r="28" spans="1:16" s="36" customFormat="1" x14ac:dyDescent="0.25">
      <c r="A28" s="80" t="s">
        <v>30</v>
      </c>
      <c r="B28" s="80" t="s">
        <v>15</v>
      </c>
      <c r="C28" s="81">
        <v>0.33333333333333331</v>
      </c>
      <c r="D28" s="82">
        <v>54</v>
      </c>
      <c r="E28" s="82">
        <v>81</v>
      </c>
      <c r="F28" s="55">
        <v>13591</v>
      </c>
      <c r="G28" s="65">
        <v>9001.31</v>
      </c>
      <c r="H28" s="55">
        <v>1510.11</v>
      </c>
      <c r="I28" s="55">
        <v>0</v>
      </c>
      <c r="J28" s="55"/>
      <c r="K28" s="65"/>
      <c r="L28" s="54">
        <f t="shared" si="0"/>
        <v>6099.8</v>
      </c>
      <c r="M28" s="55"/>
      <c r="N28" s="65"/>
      <c r="O28" s="56"/>
      <c r="P28" s="35"/>
    </row>
    <row r="29" spans="1:16" s="36" customFormat="1" x14ac:dyDescent="0.25">
      <c r="A29" s="80" t="s">
        <v>31</v>
      </c>
      <c r="B29" s="80" t="s">
        <v>15</v>
      </c>
      <c r="C29" s="81">
        <v>0.33333333333333331</v>
      </c>
      <c r="D29" s="82">
        <v>101</v>
      </c>
      <c r="E29" s="82">
        <v>77</v>
      </c>
      <c r="F29" s="55">
        <v>10864.07</v>
      </c>
      <c r="G29" s="65">
        <v>8568.99</v>
      </c>
      <c r="H29" s="55">
        <v>1207.1199999999999</v>
      </c>
      <c r="I29" s="55">
        <v>0</v>
      </c>
      <c r="J29" s="55"/>
      <c r="K29" s="65"/>
      <c r="L29" s="54">
        <f t="shared" si="0"/>
        <v>3502.2</v>
      </c>
      <c r="M29" s="55"/>
      <c r="N29" s="65"/>
      <c r="O29" s="56"/>
      <c r="P29" s="35"/>
    </row>
    <row r="30" spans="1:16" s="36" customFormat="1" x14ac:dyDescent="0.25">
      <c r="A30" s="80" t="s">
        <v>32</v>
      </c>
      <c r="B30" s="80" t="s">
        <v>15</v>
      </c>
      <c r="C30" s="81">
        <v>0.33333333333333331</v>
      </c>
      <c r="D30" s="82">
        <v>207</v>
      </c>
      <c r="E30" s="82">
        <v>165.5</v>
      </c>
      <c r="F30" s="55">
        <v>25560.880000000001</v>
      </c>
      <c r="G30" s="65">
        <v>18282.810000000001</v>
      </c>
      <c r="H30" s="55">
        <v>2840.1</v>
      </c>
      <c r="I30" s="55">
        <v>0</v>
      </c>
      <c r="J30" s="55"/>
      <c r="K30" s="65"/>
      <c r="L30" s="54">
        <f t="shared" si="0"/>
        <v>10118.17</v>
      </c>
      <c r="M30" s="55"/>
      <c r="N30" s="65"/>
      <c r="O30" s="56"/>
      <c r="P30" s="35"/>
    </row>
    <row r="31" spans="1:16" s="36" customFormat="1" x14ac:dyDescent="0.25">
      <c r="A31" s="80" t="s">
        <v>33</v>
      </c>
      <c r="B31" s="80" t="s">
        <v>15</v>
      </c>
      <c r="C31" s="81">
        <v>0.33333333333333331</v>
      </c>
      <c r="D31" s="82">
        <v>90</v>
      </c>
      <c r="E31" s="82">
        <v>90</v>
      </c>
      <c r="F31" s="55">
        <v>9496.65</v>
      </c>
      <c r="G31" s="65">
        <v>8847.33</v>
      </c>
      <c r="H31" s="55">
        <v>1055.18</v>
      </c>
      <c r="I31" s="55">
        <v>0</v>
      </c>
      <c r="J31" s="55"/>
      <c r="K31" s="65"/>
      <c r="L31" s="54">
        <f t="shared" si="0"/>
        <v>1704.4999999999998</v>
      </c>
      <c r="M31" s="55"/>
      <c r="N31" s="65"/>
      <c r="O31" s="65"/>
      <c r="P31" s="35"/>
    </row>
    <row r="32" spans="1:16" s="36" customFormat="1" x14ac:dyDescent="0.25">
      <c r="A32" s="80" t="s">
        <v>41</v>
      </c>
      <c r="B32" s="80" t="s">
        <v>15</v>
      </c>
      <c r="C32" s="81">
        <v>0.33333333333333331</v>
      </c>
      <c r="D32" s="82">
        <v>36</v>
      </c>
      <c r="E32" s="82">
        <v>36</v>
      </c>
      <c r="F32" s="55">
        <v>3697.77</v>
      </c>
      <c r="G32" s="65">
        <v>1176.5999999999999</v>
      </c>
      <c r="H32" s="55">
        <v>410.86</v>
      </c>
      <c r="I32" s="55">
        <v>0</v>
      </c>
      <c r="J32" s="55">
        <v>3500</v>
      </c>
      <c r="K32" s="65">
        <v>772.8</v>
      </c>
      <c r="L32" s="54">
        <f t="shared" si="0"/>
        <v>5659.2300000000005</v>
      </c>
      <c r="M32" s="55"/>
      <c r="N32" s="65"/>
      <c r="O32" s="56"/>
      <c r="P32" s="35"/>
    </row>
    <row r="33" spans="1:16" s="36" customFormat="1" x14ac:dyDescent="0.25">
      <c r="A33" s="80" t="s">
        <v>34</v>
      </c>
      <c r="B33" s="80" t="s">
        <v>15</v>
      </c>
      <c r="C33" s="81">
        <v>0.33333333333333331</v>
      </c>
      <c r="D33" s="82">
        <v>6</v>
      </c>
      <c r="E33" s="82">
        <v>18</v>
      </c>
      <c r="F33" s="55">
        <v>159.57</v>
      </c>
      <c r="G33" s="65">
        <v>159.57</v>
      </c>
      <c r="H33" s="55">
        <v>17.73</v>
      </c>
      <c r="I33" s="55">
        <v>0</v>
      </c>
      <c r="J33" s="55">
        <v>400</v>
      </c>
      <c r="K33" s="65">
        <v>400</v>
      </c>
      <c r="L33" s="54">
        <f t="shared" si="0"/>
        <v>17.730000000000018</v>
      </c>
      <c r="M33" s="55"/>
      <c r="N33" s="65"/>
      <c r="O33" s="56"/>
      <c r="P33" s="35"/>
    </row>
    <row r="34" spans="1:16" s="36" customFormat="1" x14ac:dyDescent="0.25">
      <c r="A34" s="80" t="s">
        <v>35</v>
      </c>
      <c r="B34" s="80" t="s">
        <v>15</v>
      </c>
      <c r="C34" s="81">
        <v>0.33333333333333331</v>
      </c>
      <c r="D34" s="82">
        <v>0</v>
      </c>
      <c r="E34" s="82">
        <v>0</v>
      </c>
      <c r="F34" s="55">
        <v>0</v>
      </c>
      <c r="G34" s="65">
        <v>0</v>
      </c>
      <c r="H34" s="55">
        <v>0</v>
      </c>
      <c r="I34" s="55">
        <v>0</v>
      </c>
      <c r="J34" s="55">
        <v>1500</v>
      </c>
      <c r="K34" s="65">
        <v>0</v>
      </c>
      <c r="L34" s="54">
        <f t="shared" si="0"/>
        <v>1500</v>
      </c>
      <c r="M34" s="55">
        <v>1875</v>
      </c>
      <c r="N34" s="65">
        <v>0</v>
      </c>
      <c r="O34" s="56">
        <f t="shared" si="1"/>
        <v>1875</v>
      </c>
      <c r="P34" s="35"/>
    </row>
    <row r="35" spans="1:16" ht="15.75" thickBot="1" x14ac:dyDescent="0.3">
      <c r="A35" s="32" t="s">
        <v>36</v>
      </c>
      <c r="B35" s="29"/>
      <c r="C35" s="29"/>
      <c r="D35" s="34">
        <f>SUM(D20:D34)+D19+D15+D11+D7</f>
        <v>6073</v>
      </c>
      <c r="E35" s="34">
        <f>SUM(E20:E34)+E19+E15+E11+E7</f>
        <v>5607.99</v>
      </c>
      <c r="F35" s="31">
        <f>SUM(F7:F34)</f>
        <v>929047.09000000008</v>
      </c>
      <c r="G35" s="31">
        <f>SUM(G7:G34)</f>
        <v>779420.09000000008</v>
      </c>
      <c r="H35" s="31">
        <f>SUM(H7:H34)</f>
        <v>103227.46</v>
      </c>
      <c r="I35" s="31">
        <f t="shared" ref="I35" si="2">SUM(I7:I34)</f>
        <v>31270.21</v>
      </c>
      <c r="J35" s="31">
        <f t="shared" ref="J35:O35" si="3">SUM(J7:J34)</f>
        <v>33400</v>
      </c>
      <c r="K35" s="31">
        <f t="shared" si="3"/>
        <v>10909.599999999999</v>
      </c>
      <c r="L35" s="31">
        <f t="shared" si="3"/>
        <v>244074.65000000005</v>
      </c>
      <c r="M35" s="31">
        <f t="shared" si="3"/>
        <v>185055</v>
      </c>
      <c r="N35" s="31">
        <f t="shared" si="3"/>
        <v>126762.97</v>
      </c>
      <c r="O35" s="31">
        <f t="shared" si="3"/>
        <v>58292.03</v>
      </c>
      <c r="P35" s="25"/>
    </row>
    <row r="36" spans="1:16" ht="15.75" thickTop="1" x14ac:dyDescent="0.25">
      <c r="A36" s="84" t="s">
        <v>42</v>
      </c>
      <c r="B36" s="1"/>
      <c r="C36" s="1"/>
      <c r="D36" s="1"/>
      <c r="E36" s="27"/>
      <c r="F36" s="1"/>
      <c r="G36" s="1"/>
      <c r="H36" s="1"/>
      <c r="I36" s="1"/>
      <c r="J36" s="1"/>
      <c r="K36" s="1"/>
      <c r="L36" s="1"/>
      <c r="M36" s="1"/>
      <c r="N36" s="28"/>
      <c r="O36" s="1"/>
      <c r="P36" s="25"/>
    </row>
    <row r="37" spans="1:16" x14ac:dyDescent="0.25">
      <c r="A37" s="1"/>
      <c r="B37" s="1"/>
      <c r="C37" s="1"/>
      <c r="E37" s="1"/>
      <c r="F37" s="1"/>
      <c r="G37" s="1"/>
      <c r="H37" s="1"/>
      <c r="I37" s="1"/>
      <c r="J37" s="1"/>
      <c r="K37" s="1"/>
      <c r="L37" s="28"/>
      <c r="M37" s="1"/>
      <c r="N37" s="28"/>
      <c r="O37" s="1"/>
      <c r="P37" s="25"/>
    </row>
    <row r="38" spans="1:16" x14ac:dyDescent="0.25">
      <c r="A38" s="1"/>
      <c r="B38" s="1"/>
      <c r="C38" s="30"/>
      <c r="D38" s="1"/>
      <c r="E38" s="23"/>
      <c r="F38" s="24"/>
      <c r="G38" s="24"/>
      <c r="H38" s="25"/>
      <c r="I38" s="1"/>
      <c r="J38" s="1"/>
      <c r="K38" s="1"/>
      <c r="L38" s="28"/>
      <c r="M38" s="1"/>
      <c r="N38" s="1"/>
      <c r="O38" s="1"/>
      <c r="P38" s="25"/>
    </row>
    <row r="39" spans="1:16" x14ac:dyDescent="0.25">
      <c r="A39" s="1"/>
      <c r="B39" s="1"/>
      <c r="C39" s="1"/>
      <c r="D39" s="1"/>
      <c r="E39" s="23"/>
      <c r="F39" s="24"/>
      <c r="G39" s="24"/>
      <c r="H39" s="26"/>
      <c r="I39" s="1"/>
      <c r="J39" s="1"/>
      <c r="K39" s="1"/>
      <c r="L39" s="1"/>
      <c r="M39" s="1"/>
      <c r="N39" s="1"/>
      <c r="O39" s="1"/>
      <c r="P39" s="25"/>
    </row>
    <row r="40" spans="1:16" x14ac:dyDescent="0.25">
      <c r="A40" s="1"/>
      <c r="B40" s="1"/>
      <c r="C40" s="1"/>
      <c r="D40" s="1"/>
      <c r="E40" s="23"/>
      <c r="F40" s="24"/>
      <c r="G40" s="24"/>
      <c r="H40" s="25"/>
      <c r="I40" s="1"/>
      <c r="J40" s="1"/>
      <c r="K40" s="1"/>
      <c r="L40" s="1"/>
      <c r="M40" s="1"/>
      <c r="N40" s="1"/>
      <c r="O40" s="1"/>
      <c r="P40" s="25"/>
    </row>
    <row r="41" spans="1:16" x14ac:dyDescent="0.25">
      <c r="A41" s="1"/>
      <c r="B41" s="1"/>
      <c r="C41" s="1"/>
      <c r="D41" s="1"/>
      <c r="E41" s="23"/>
      <c r="F41" s="26"/>
      <c r="G41" s="24"/>
      <c r="H41" s="25"/>
      <c r="I41" s="1"/>
      <c r="J41" s="1"/>
      <c r="K41" s="1"/>
      <c r="L41" s="1"/>
      <c r="M41" s="1"/>
      <c r="N41" s="1"/>
      <c r="O41" s="1"/>
      <c r="P41" s="25"/>
    </row>
    <row r="42" spans="1:16" x14ac:dyDescent="0.25">
      <c r="A42" s="1"/>
      <c r="B42" s="1"/>
      <c r="C42" s="1"/>
      <c r="D42" s="1"/>
      <c r="E42" s="27"/>
      <c r="F42" s="26"/>
      <c r="G42" s="24"/>
      <c r="H42" s="25"/>
      <c r="I42" s="1"/>
      <c r="J42" s="1"/>
      <c r="K42" s="1"/>
      <c r="L42" s="1"/>
      <c r="M42" s="1"/>
      <c r="N42" s="1"/>
      <c r="O42" s="1"/>
      <c r="P42" s="25"/>
    </row>
    <row r="43" spans="1:16" x14ac:dyDescent="0.25">
      <c r="A43" s="1"/>
      <c r="B43" s="1"/>
      <c r="C43" s="1"/>
      <c r="D43" s="1"/>
      <c r="E43" s="1"/>
      <c r="F43" s="26"/>
      <c r="G43" s="24"/>
      <c r="H43" s="25"/>
      <c r="I43" s="1"/>
      <c r="J43" s="1"/>
      <c r="K43" s="1"/>
      <c r="L43" s="1"/>
      <c r="M43" s="1"/>
      <c r="N43" s="1"/>
      <c r="O43" s="1"/>
      <c r="P43" s="25"/>
    </row>
    <row r="44" spans="1:16" x14ac:dyDescent="0.25">
      <c r="A44" s="1"/>
      <c r="B44" s="1"/>
      <c r="C44" s="1"/>
      <c r="D44" s="1"/>
      <c r="E44" s="1"/>
      <c r="F44" s="26"/>
      <c r="G44" s="24"/>
      <c r="H44" s="25"/>
      <c r="I44" s="1"/>
      <c r="J44" s="1"/>
      <c r="K44" s="1"/>
      <c r="L44" s="1"/>
      <c r="M44" s="1"/>
      <c r="N44" s="1"/>
      <c r="O44" s="1"/>
      <c r="P44" s="25"/>
    </row>
    <row r="45" spans="1:16" x14ac:dyDescent="0.25">
      <c r="F45" s="26"/>
      <c r="G45" s="24"/>
      <c r="H45" s="25"/>
      <c r="I45" s="1"/>
      <c r="J45" s="1"/>
      <c r="K45" s="1"/>
      <c r="L45" s="1"/>
      <c r="M45" s="1"/>
      <c r="N45" s="1"/>
      <c r="O45" s="1"/>
      <c r="P45" s="25"/>
    </row>
    <row r="46" spans="1:16" x14ac:dyDescent="0.25">
      <c r="F46" s="26"/>
      <c r="G46" s="24"/>
      <c r="H46" s="25"/>
      <c r="I46" s="1"/>
      <c r="J46" s="1"/>
      <c r="K46" s="1"/>
      <c r="L46" s="1"/>
      <c r="M46" s="1"/>
      <c r="N46" s="1"/>
      <c r="O46" s="1"/>
      <c r="P46" s="25"/>
    </row>
    <row r="47" spans="1:16" x14ac:dyDescent="0.25">
      <c r="F47" s="26"/>
      <c r="G47" s="24"/>
      <c r="H47" s="25"/>
      <c r="I47" s="1"/>
      <c r="J47" s="1"/>
      <c r="K47" s="1"/>
      <c r="L47" s="1"/>
      <c r="M47" s="1"/>
      <c r="N47" s="1"/>
      <c r="O47" s="1"/>
      <c r="P47" s="25"/>
    </row>
    <row r="48" spans="1:16" x14ac:dyDescent="0.25">
      <c r="F48" s="24"/>
      <c r="G48" s="24"/>
      <c r="H48" s="25"/>
      <c r="I48" s="1"/>
      <c r="J48" s="1"/>
      <c r="K48" s="1"/>
      <c r="L48" s="1"/>
      <c r="M48" s="1"/>
      <c r="N48" s="1"/>
      <c r="O48" s="1"/>
      <c r="P48" s="25"/>
    </row>
    <row r="49" spans="6:16" x14ac:dyDescent="0.25">
      <c r="F49" s="24"/>
      <c r="G49" s="24"/>
      <c r="H49" s="25"/>
      <c r="I49" s="1"/>
      <c r="J49" s="1"/>
      <c r="K49" s="1"/>
      <c r="L49" s="1"/>
      <c r="M49" s="1"/>
      <c r="N49" s="1"/>
      <c r="O49" s="1"/>
      <c r="P49" s="25"/>
    </row>
    <row r="50" spans="6:16" x14ac:dyDescent="0.25">
      <c r="F50" s="24"/>
      <c r="G50" s="24"/>
      <c r="H50" s="25"/>
      <c r="I50" s="1"/>
      <c r="J50" s="1"/>
      <c r="K50" s="1"/>
      <c r="L50" s="1"/>
      <c r="M50" s="1"/>
      <c r="N50" s="1"/>
      <c r="O50" s="1"/>
      <c r="P50" s="25"/>
    </row>
    <row r="51" spans="6:16" x14ac:dyDescent="0.25">
      <c r="F51" s="24"/>
      <c r="G51" s="24"/>
      <c r="H51" s="25"/>
      <c r="I51" s="1"/>
      <c r="J51" s="1"/>
      <c r="K51" s="1"/>
      <c r="L51" s="1"/>
      <c r="M51" s="1"/>
      <c r="N51" s="1"/>
      <c r="O51" s="1"/>
      <c r="P51" s="25"/>
    </row>
    <row r="52" spans="6:16" x14ac:dyDescent="0.25">
      <c r="F52" s="26"/>
      <c r="G52" s="25"/>
      <c r="H52" s="25"/>
      <c r="I52" s="1"/>
      <c r="J52" s="1"/>
      <c r="K52" s="1"/>
      <c r="L52" s="1"/>
      <c r="M52" s="1"/>
      <c r="N52" s="1"/>
      <c r="O52" s="1"/>
      <c r="P52" s="1"/>
    </row>
  </sheetData>
  <mergeCells count="7">
    <mergeCell ref="A8:A9"/>
    <mergeCell ref="A12:A13"/>
    <mergeCell ref="F2:G2"/>
    <mergeCell ref="A4:A6"/>
    <mergeCell ref="A2:A3"/>
    <mergeCell ref="B2:B3"/>
    <mergeCell ref="C2:C3"/>
  </mergeCells>
  <pageMargins left="0.31496062992125984" right="0.31496062992125984" top="0.55118110236220474" bottom="0.15748031496062992" header="0.31496062992125984" footer="0.31496062992125984"/>
  <pageSetup paperSize="9" orientation="landscape" r:id="rId1"/>
  <headerFooter>
    <oddHeader xml:space="preserve">&amp;C&amp;F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" sqref="E4:E8"/>
    </sheetView>
  </sheetViews>
  <sheetFormatPr defaultRowHeight="15" x14ac:dyDescent="0.25"/>
  <cols>
    <col min="1" max="1" width="9.5703125" style="37" bestFit="1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2013-06-10T17:00:00+00:00</MeetingStartDate>
    <EnclosureFileNumber xmlns="d08b57ff-b9b7-4581-975d-98f87b579a51">24268/13</EnclosureFileNumber>
    <AgendaId xmlns="d08b57ff-b9b7-4581-975d-98f87b579a51">1190</AgendaId>
    <AccessLevel xmlns="d08b57ff-b9b7-4581-975d-98f87b579a51">1</AccessLevel>
    <EnclosureType xmlns="d08b57ff-b9b7-4581-975d-98f87b579a51">Enclosure</EnclosureType>
    <CommitteeName xmlns="d08b57ff-b9b7-4581-975d-98f87b579a51">Folkeoplysningsudvalg </CommitteeName>
    <FusionId xmlns="d08b57ff-b9b7-4581-975d-98f87b579a51">1227611</FusionId>
    <AgendaAccessLevelName xmlns="d08b57ff-b9b7-4581-975d-98f87b579a51">Åben</AgendaAccessLevelName>
    <UNC xmlns="d08b57ff-b9b7-4581-975d-98f87b579a51">1072819</UNC>
    <MeetingTitle xmlns="d08b57ff-b9b7-4581-975d-98f87b579a51">10-06-2013</MeetingTitle>
    <MeetingDateAndTime xmlns="d08b57ff-b9b7-4581-975d-98f87b579a51">10-06-2013 fra 19:00 - 21:00</MeetingDateAndTime>
    <MeetingEndDate xmlns="d08b57ff-b9b7-4581-975d-98f87b579a51">2013-06-10T19:00:00+00:00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21951A-1C5A-40A4-8E71-C6B441AAE1C7}"/>
</file>

<file path=customXml/itemProps2.xml><?xml version="1.0" encoding="utf-8"?>
<ds:datastoreItem xmlns:ds="http://schemas.openxmlformats.org/officeDocument/2006/customXml" ds:itemID="{4716DD43-D179-442F-9397-5FB0DA86E99A}"/>
</file>

<file path=customXml/itemProps3.xml><?xml version="1.0" encoding="utf-8"?>
<ds:datastoreItem xmlns:ds="http://schemas.openxmlformats.org/officeDocument/2006/customXml" ds:itemID="{D3B42F0A-0625-43D4-AB11-68F88358FE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'Ark1'!Udskriftstitler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-10-06-2013 - Bilag 310.01 Regnskab for undervisning i 2012</dc:title>
  <dc:creator>Lene Margrethe Muf Vesterbye</dc:creator>
  <cp:lastModifiedBy>Lene Margrethe Muf Vesterbye</cp:lastModifiedBy>
  <cp:lastPrinted>2013-05-15T07:11:16Z</cp:lastPrinted>
  <dcterms:created xsi:type="dcterms:W3CDTF">2013-02-14T08:44:48Z</dcterms:created>
  <dcterms:modified xsi:type="dcterms:W3CDTF">2013-05-15T07:14:14Z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